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boerner/Documents/WBC Clients/Veloxy/Competition/"/>
    </mc:Choice>
  </mc:AlternateContent>
  <xr:revisionPtr revIDLastSave="0" documentId="13_ncr:1_{7F1985B4-B0DA-F94C-B281-811C95D2B624}" xr6:coauthVersionLast="45" xr6:coauthVersionMax="45" xr10:uidLastSave="{00000000-0000-0000-0000-000000000000}"/>
  <bookViews>
    <workbookView xWindow="6080" yWindow="500" windowWidth="28800" windowHeight="16640" xr2:uid="{514FA676-9243-7C4C-AE0E-917041F79D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39" i="1"/>
  <c r="C30" i="1"/>
  <c r="C40" i="1"/>
  <c r="C33" i="1"/>
  <c r="C9" i="1"/>
  <c r="C8" i="1"/>
  <c r="D22" i="1"/>
  <c r="D21" i="1"/>
  <c r="D20" i="1"/>
  <c r="C23" i="1"/>
  <c r="C19" i="1"/>
  <c r="D18" i="1"/>
  <c r="D40" i="1" s="1"/>
  <c r="D16" i="1"/>
  <c r="D15" i="1"/>
  <c r="C17" i="1"/>
  <c r="D17" i="1" s="1"/>
  <c r="D12" i="1"/>
  <c r="D11" i="1"/>
  <c r="C13" i="1"/>
  <c r="C14" i="1" s="1"/>
  <c r="D3" i="1"/>
  <c r="D47" i="1" s="1"/>
  <c r="D7" i="1"/>
  <c r="D6" i="1"/>
  <c r="D5" i="1"/>
  <c r="C41" i="1" l="1"/>
  <c r="D39" i="1"/>
  <c r="D41" i="1" s="1"/>
  <c r="C42" i="1"/>
  <c r="C43" i="1" s="1"/>
  <c r="D30" i="1"/>
  <c r="D33" i="1"/>
  <c r="C10" i="1"/>
  <c r="D23" i="1"/>
  <c r="D19" i="1"/>
  <c r="D9" i="1"/>
  <c r="D14" i="1"/>
  <c r="D13" i="1"/>
  <c r="D8" i="1"/>
  <c r="D42" i="1" l="1"/>
  <c r="D43" i="1" s="1"/>
  <c r="D10" i="1"/>
  <c r="D28" i="1" s="1"/>
  <c r="D29" i="1" s="1"/>
  <c r="D31" i="1" s="1"/>
  <c r="C28" i="1"/>
  <c r="C29" i="1" s="1"/>
  <c r="D32" i="1" l="1"/>
  <c r="D34" i="1" s="1"/>
  <c r="D35" i="1" s="1"/>
  <c r="D46" i="1" s="1"/>
  <c r="D45" i="1"/>
  <c r="C31" i="1"/>
  <c r="D49" i="1" l="1"/>
  <c r="D48" i="1"/>
  <c r="C32" i="1"/>
  <c r="C34" i="1" s="1"/>
  <c r="C35" i="1" s="1"/>
  <c r="C46" i="1" s="1"/>
  <c r="C45" i="1"/>
  <c r="C49" i="1" l="1"/>
  <c r="C48" i="1"/>
</calcChain>
</file>

<file path=xl/sharedStrings.xml><?xml version="1.0" encoding="utf-8"?>
<sst xmlns="http://schemas.openxmlformats.org/spreadsheetml/2006/main" count="111" uniqueCount="75">
  <si>
    <t xml:space="preserve">                                             Sales AI Solutions Comparison Calculator</t>
  </si>
  <si>
    <t>Number of sales reps who will use the solution</t>
  </si>
  <si>
    <t>Reps</t>
  </si>
  <si>
    <t>$</t>
  </si>
  <si>
    <t>Veloxy</t>
  </si>
  <si>
    <t>Annual Data</t>
  </si>
  <si>
    <t>Days</t>
  </si>
  <si>
    <t>How to use the Calcualtor</t>
  </si>
  <si>
    <t>calculated values, do not adjust formulas</t>
  </si>
  <si>
    <t>Step 1</t>
  </si>
  <si>
    <t>Step 2</t>
  </si>
  <si>
    <t>review the numbers in the orange cells</t>
  </si>
  <si>
    <t>%</t>
  </si>
  <si>
    <t>Number of 8 hour days that sales reps work</t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</si>
  <si>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(avg. 66%)</t>
    </r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</si>
  <si>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(avg. 34%)</t>
    </r>
  </si>
  <si>
    <t>Average revenue generated per sales rep / per year</t>
  </si>
  <si>
    <t>Average prospect / customer engagements per rep / per day</t>
  </si>
  <si>
    <t>hours</t>
  </si>
  <si>
    <t xml:space="preserve">Annual prospect / customer engagements per rep </t>
  </si>
  <si>
    <t>Touches</t>
  </si>
  <si>
    <t>Revenue per prospect / customer engagement</t>
  </si>
  <si>
    <t>Average Close Rate per sales rep / per year</t>
  </si>
  <si>
    <t>Average deal size per sales rep / per year</t>
  </si>
  <si>
    <t>Average deals per sales rep / per year</t>
  </si>
  <si>
    <t>Deals</t>
  </si>
  <si>
    <t>Average sales cycle length per sales rep / per year</t>
  </si>
  <si>
    <t>Revenue generated per sales rep / per year</t>
  </si>
  <si>
    <t>Average number of days to onboard a sales rep</t>
  </si>
  <si>
    <t>Customer Churn Rate</t>
  </si>
  <si>
    <t>Sales Rep Turnover Rate</t>
  </si>
  <si>
    <t>Customer Lifetime Value</t>
  </si>
  <si>
    <t>Value Add</t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</si>
  <si>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</si>
  <si>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</si>
  <si>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t>Number of hours each sales rep works every year</t>
  </si>
  <si>
    <r>
      <t xml:space="preserve">Newfound 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</si>
  <si>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Percentage Increase in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due to the solutions automation of non-selling activities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</si>
  <si>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for each sales rep in the first year</t>
    </r>
  </si>
  <si>
    <t>Average revenue generated per sales rep / per year with solution</t>
  </si>
  <si>
    <t>Average revenue generated per sales rep / per year without solution</t>
  </si>
  <si>
    <t>Average annual revenue produced by the sales team without solution</t>
  </si>
  <si>
    <t>Reduction in Non-Selling Activity and Increase in Selling Activity</t>
  </si>
  <si>
    <t>Acceleration in Sales Cycles</t>
  </si>
  <si>
    <t>Newfound average sales cycle length per sales rep / per year</t>
  </si>
  <si>
    <t>Value Add Section Instructions</t>
  </si>
  <si>
    <t>Annual Data Section Instructions</t>
  </si>
  <si>
    <t>Step 3</t>
  </si>
  <si>
    <t>Step 4</t>
  </si>
  <si>
    <t>Calculator Key</t>
  </si>
  <si>
    <t>fixed vendor data, only adjust with custom quote</t>
  </si>
  <si>
    <t>▷</t>
  </si>
  <si>
    <t>review the 'with solution' numbers in dark orange</t>
  </si>
  <si>
    <t>Average annual revenue produced by the sales team with solution</t>
  </si>
  <si>
    <r>
      <rPr>
        <b/>
        <sz val="12"/>
        <color theme="1"/>
        <rFont val="Calibri"/>
        <family val="2"/>
        <scheme val="minor"/>
      </rPr>
      <t>Total Value add in new revenue attributed to increased selling activity</t>
    </r>
    <r>
      <rPr>
        <sz val="12"/>
        <color theme="1"/>
        <rFont val="Calibri"/>
        <family val="2"/>
        <scheme val="minor"/>
      </rPr>
      <t xml:space="preserve"> for the sales team in the first year with solution</t>
    </r>
  </si>
  <si>
    <r>
      <rPr>
        <b/>
        <sz val="12"/>
        <color theme="1"/>
        <rFont val="Calibri"/>
        <family val="2"/>
        <scheme val="minor"/>
      </rPr>
      <t>Total Value add in new revenue attributed to accelerated sales cycles</t>
    </r>
    <r>
      <rPr>
        <sz val="12"/>
        <color theme="1"/>
        <rFont val="Calibri"/>
        <family val="2"/>
        <scheme val="minor"/>
      </rPr>
      <t xml:space="preserve"> for the sales team in the first year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</si>
  <si>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due to accelerated sales cycles per rep / per year</t>
    </r>
  </si>
  <si>
    <t>Reduction in days of the average sales cycle per rep / per year</t>
  </si>
  <si>
    <t>Step 5</t>
  </si>
  <si>
    <t>review the value per rep / value to sales rep numbers in red orange</t>
  </si>
  <si>
    <t>Value Add Per Rep</t>
  </si>
  <si>
    <t>Value Add to Sales Team</t>
  </si>
  <si>
    <t>Step 6</t>
  </si>
  <si>
    <t>review the solution costs and return on investment</t>
  </si>
  <si>
    <t>Step 7</t>
  </si>
  <si>
    <t>easily build your case by showing this to the C-Suite</t>
  </si>
  <si>
    <t>Total Cost of Sales AI Solution</t>
  </si>
  <si>
    <t>Net Benefit</t>
  </si>
  <si>
    <t>Your ROI Multiplier</t>
  </si>
  <si>
    <t>Pardot</t>
  </si>
  <si>
    <t>Minimum Cost of the Sales AI Solution, per user / per year</t>
  </si>
  <si>
    <t>where you enter your annual sales data</t>
  </si>
  <si>
    <r>
      <t xml:space="preserve">estimated % of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that will be automated by the solution</t>
    </r>
  </si>
  <si>
    <t xml:space="preserve"> estimated % decrease in the time it takes to close deals</t>
  </si>
  <si>
    <t>enter your data into the green cells in column C of 'Annual Data'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</si>
</sst>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9" fontId="0" fillId="4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9" fontId="0" fillId="5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1" fillId="6" borderId="0" xfId="0" applyFont="1" applyFill="1" applyAlignment="1">
      <alignment horizontal="left"/>
    </xf>
    <xf numFmtId="0" fontId="0" fillId="7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3" borderId="0" xfId="0" applyFont="1" applyFill="1"/>
    <xf numFmtId="0" fontId="1" fillId="7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6" fontId="0" fillId="9" borderId="1" xfId="0" applyNumberFormat="1" applyFill="1" applyBorder="1" applyAlignment="1">
      <alignment horizontal="center" vertical="center"/>
    </xf>
    <xf numFmtId="6" fontId="0" fillId="9" borderId="1" xfId="0" applyNumberFormat="1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6" fontId="0" fillId="6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0</xdr:col>
      <xdr:colOff>1346200</xdr:colOff>
      <xdr:row>0</xdr:row>
      <xdr:rowOff>474793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87C407-349D-944F-80DC-5AF47D7D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231900" cy="373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8D29-5C83-CE4A-8EFC-B53A0114AFD3}">
  <dimension ref="A1:O53"/>
  <sheetViews>
    <sheetView tabSelected="1" workbookViewId="0">
      <selection activeCell="F10" sqref="F10"/>
    </sheetView>
  </sheetViews>
  <sheetFormatPr baseColWidth="10" defaultRowHeight="16" x14ac:dyDescent="0.2"/>
  <cols>
    <col min="1" max="1" width="76.33203125" customWidth="1"/>
    <col min="3" max="4" width="14" style="5" customWidth="1"/>
    <col min="5" max="5" width="4.33203125" style="3" customWidth="1"/>
    <col min="6" max="10" width="11.6640625" customWidth="1"/>
  </cols>
  <sheetData>
    <row r="1" spans="1:15" ht="43" customHeight="1" x14ac:dyDescent="0.2">
      <c r="A1" s="1" t="s">
        <v>0</v>
      </c>
      <c r="C1" s="4" t="s">
        <v>4</v>
      </c>
      <c r="D1" s="4" t="s">
        <v>69</v>
      </c>
      <c r="F1" s="88" t="s">
        <v>7</v>
      </c>
      <c r="G1" s="88"/>
      <c r="H1" s="88"/>
      <c r="I1" s="88"/>
      <c r="J1" s="88"/>
      <c r="L1" s="9"/>
      <c r="M1" s="9"/>
      <c r="N1" s="9"/>
      <c r="O1" s="9"/>
    </row>
    <row r="2" spans="1:15" x14ac:dyDescent="0.2">
      <c r="A2" s="43" t="s">
        <v>5</v>
      </c>
      <c r="D2" s="26"/>
      <c r="E2" s="45" t="s">
        <v>51</v>
      </c>
      <c r="F2" s="70" t="s">
        <v>49</v>
      </c>
      <c r="G2" s="71"/>
      <c r="H2" s="71"/>
      <c r="I2" s="71"/>
      <c r="J2" s="72"/>
      <c r="L2" s="9"/>
      <c r="M2" s="9"/>
      <c r="N2" s="9"/>
      <c r="O2" s="9"/>
    </row>
    <row r="3" spans="1:15" x14ac:dyDescent="0.2">
      <c r="A3" s="2" t="s">
        <v>1</v>
      </c>
      <c r="B3" s="18" t="s">
        <v>2</v>
      </c>
      <c r="C3" s="6"/>
      <c r="D3" s="8">
        <f>C3</f>
        <v>0</v>
      </c>
      <c r="F3" s="58" t="s">
        <v>71</v>
      </c>
      <c r="G3" s="59"/>
      <c r="H3" s="59"/>
      <c r="I3" s="59"/>
      <c r="J3" s="60"/>
      <c r="L3" s="9"/>
      <c r="M3" s="9"/>
      <c r="N3" s="9"/>
      <c r="O3" s="9"/>
    </row>
    <row r="4" spans="1:15" x14ac:dyDescent="0.2">
      <c r="A4" s="2" t="s">
        <v>70</v>
      </c>
      <c r="B4" s="18" t="s">
        <v>3</v>
      </c>
      <c r="C4" s="51">
        <v>588</v>
      </c>
      <c r="D4" s="51">
        <v>15000</v>
      </c>
      <c r="F4" s="76" t="s">
        <v>50</v>
      </c>
      <c r="G4" s="77"/>
      <c r="H4" s="77"/>
      <c r="I4" s="77"/>
      <c r="J4" s="78"/>
      <c r="L4" s="9"/>
      <c r="M4" s="9"/>
      <c r="N4" s="9"/>
      <c r="O4" s="9"/>
    </row>
    <row r="5" spans="1:15" x14ac:dyDescent="0.2">
      <c r="A5" s="2" t="s">
        <v>13</v>
      </c>
      <c r="B5" s="18" t="s">
        <v>6</v>
      </c>
      <c r="C5" s="6"/>
      <c r="D5" s="8">
        <f t="shared" ref="D5:D23" si="0">C5</f>
        <v>0</v>
      </c>
      <c r="F5" s="64" t="s">
        <v>8</v>
      </c>
      <c r="G5" s="65"/>
      <c r="H5" s="65"/>
      <c r="I5" s="65"/>
      <c r="J5" s="66"/>
      <c r="L5" s="9"/>
      <c r="M5" s="9"/>
      <c r="N5" s="9"/>
      <c r="O5" s="9"/>
    </row>
    <row r="6" spans="1:15" x14ac:dyDescent="0.2">
      <c r="A6" s="2" t="s">
        <v>14</v>
      </c>
      <c r="B6" s="19" t="s">
        <v>12</v>
      </c>
      <c r="C6" s="11"/>
      <c r="D6" s="15">
        <f t="shared" si="0"/>
        <v>0</v>
      </c>
      <c r="L6" s="9"/>
      <c r="M6" s="9"/>
      <c r="N6" s="9"/>
      <c r="O6" s="9"/>
    </row>
    <row r="7" spans="1:15" x14ac:dyDescent="0.2">
      <c r="A7" s="2" t="s">
        <v>15</v>
      </c>
      <c r="B7" s="19" t="s">
        <v>12</v>
      </c>
      <c r="C7" s="11"/>
      <c r="D7" s="15">
        <f t="shared" si="0"/>
        <v>0</v>
      </c>
      <c r="E7" s="45" t="s">
        <v>51</v>
      </c>
      <c r="F7" s="61" t="s">
        <v>46</v>
      </c>
      <c r="G7" s="62"/>
      <c r="H7" s="62"/>
      <c r="I7" s="62"/>
      <c r="J7" s="63"/>
      <c r="L7" s="9"/>
      <c r="M7" s="9"/>
      <c r="N7" s="9"/>
      <c r="O7" s="9"/>
    </row>
    <row r="8" spans="1:15" x14ac:dyDescent="0.2">
      <c r="A8" s="2" t="s">
        <v>33</v>
      </c>
      <c r="B8" s="19" t="s">
        <v>18</v>
      </c>
      <c r="C8" s="14">
        <f>8*C5*C6</f>
        <v>0</v>
      </c>
      <c r="D8" s="16">
        <f t="shared" si="0"/>
        <v>0</v>
      </c>
      <c r="F8" s="46" t="s">
        <v>9</v>
      </c>
      <c r="G8" s="47"/>
      <c r="H8" s="47"/>
      <c r="I8" s="47"/>
      <c r="J8" s="48"/>
      <c r="L8" s="9"/>
      <c r="M8" s="9"/>
      <c r="N8" s="9"/>
      <c r="O8" s="9"/>
    </row>
    <row r="9" spans="1:15" x14ac:dyDescent="0.2">
      <c r="A9" s="2" t="s">
        <v>34</v>
      </c>
      <c r="B9" s="19" t="s">
        <v>18</v>
      </c>
      <c r="C9" s="14">
        <f>8*C5*C7</f>
        <v>0</v>
      </c>
      <c r="D9" s="16">
        <f t="shared" si="0"/>
        <v>0</v>
      </c>
      <c r="F9" s="58" t="s">
        <v>74</v>
      </c>
      <c r="G9" s="59"/>
      <c r="H9" s="59"/>
      <c r="I9" s="59"/>
      <c r="J9" s="60"/>
      <c r="L9" s="57"/>
      <c r="M9" s="57"/>
      <c r="N9" s="57"/>
      <c r="O9" s="57"/>
    </row>
    <row r="10" spans="1:15" x14ac:dyDescent="0.2">
      <c r="A10" s="2" t="s">
        <v>35</v>
      </c>
      <c r="B10" s="19" t="s">
        <v>18</v>
      </c>
      <c r="C10" s="14">
        <f>SUM(C8:C9)</f>
        <v>0</v>
      </c>
      <c r="D10" s="16">
        <f t="shared" si="0"/>
        <v>0</v>
      </c>
      <c r="F10" s="46" t="s">
        <v>10</v>
      </c>
      <c r="G10" s="47"/>
      <c r="H10" s="47"/>
      <c r="I10" s="47"/>
      <c r="J10" s="48"/>
      <c r="L10" s="57"/>
      <c r="M10" s="57"/>
      <c r="N10" s="57"/>
      <c r="O10" s="57"/>
    </row>
    <row r="11" spans="1:15" x14ac:dyDescent="0.2">
      <c r="A11" s="2" t="s">
        <v>16</v>
      </c>
      <c r="B11" s="19" t="s">
        <v>3</v>
      </c>
      <c r="C11" s="17"/>
      <c r="D11" s="20">
        <f t="shared" si="0"/>
        <v>0</v>
      </c>
      <c r="F11" s="64" t="s">
        <v>11</v>
      </c>
      <c r="G11" s="65"/>
      <c r="H11" s="65"/>
      <c r="I11" s="65"/>
      <c r="J11" s="66"/>
      <c r="L11" s="9"/>
      <c r="M11" s="9"/>
      <c r="N11" s="9"/>
      <c r="O11" s="9"/>
    </row>
    <row r="12" spans="1:15" x14ac:dyDescent="0.2">
      <c r="A12" s="2" t="s">
        <v>17</v>
      </c>
      <c r="B12" s="19" t="s">
        <v>6</v>
      </c>
      <c r="C12" s="6"/>
      <c r="D12" s="10">
        <f t="shared" si="0"/>
        <v>0</v>
      </c>
    </row>
    <row r="13" spans="1:15" x14ac:dyDescent="0.2">
      <c r="A13" s="2" t="s">
        <v>19</v>
      </c>
      <c r="B13" s="19" t="s">
        <v>20</v>
      </c>
      <c r="C13" s="14">
        <f>C5*C12</f>
        <v>0</v>
      </c>
      <c r="D13" s="16">
        <f t="shared" si="0"/>
        <v>0</v>
      </c>
      <c r="E13" s="45" t="s">
        <v>51</v>
      </c>
      <c r="F13" s="67" t="s">
        <v>45</v>
      </c>
      <c r="G13" s="68"/>
      <c r="H13" s="68"/>
      <c r="I13" s="68"/>
      <c r="J13" s="69"/>
    </row>
    <row r="14" spans="1:15" x14ac:dyDescent="0.2">
      <c r="A14" s="2" t="s">
        <v>21</v>
      </c>
      <c r="B14" s="19" t="s">
        <v>3</v>
      </c>
      <c r="C14" s="22" t="e">
        <f>C11/C13</f>
        <v>#DIV/0!</v>
      </c>
      <c r="D14" s="21" t="e">
        <f t="shared" si="0"/>
        <v>#DIV/0!</v>
      </c>
      <c r="F14" s="46" t="s">
        <v>47</v>
      </c>
      <c r="G14" s="47"/>
      <c r="H14" s="47"/>
      <c r="I14" s="47"/>
      <c r="J14" s="48"/>
    </row>
    <row r="15" spans="1:15" x14ac:dyDescent="0.2">
      <c r="A15" s="2" t="s">
        <v>22</v>
      </c>
      <c r="B15" s="19" t="s">
        <v>12</v>
      </c>
      <c r="C15" s="11"/>
      <c r="D15" s="15">
        <f t="shared" si="0"/>
        <v>0</v>
      </c>
      <c r="F15" s="85" t="s">
        <v>11</v>
      </c>
      <c r="G15" s="86"/>
      <c r="H15" s="86"/>
      <c r="I15" s="86"/>
      <c r="J15" s="87"/>
    </row>
    <row r="16" spans="1:15" x14ac:dyDescent="0.2">
      <c r="A16" s="2" t="s">
        <v>23</v>
      </c>
      <c r="B16" s="19" t="s">
        <v>3</v>
      </c>
      <c r="C16" s="17"/>
      <c r="D16" s="20">
        <f t="shared" si="0"/>
        <v>0</v>
      </c>
      <c r="F16" s="46" t="s">
        <v>48</v>
      </c>
      <c r="G16" s="47"/>
      <c r="H16" s="47"/>
      <c r="I16" s="47"/>
      <c r="J16" s="48"/>
    </row>
    <row r="17" spans="1:10" x14ac:dyDescent="0.2">
      <c r="A17" s="2" t="s">
        <v>24</v>
      </c>
      <c r="B17" s="19" t="s">
        <v>25</v>
      </c>
      <c r="C17" s="12" t="e">
        <f>C11/C16</f>
        <v>#DIV/0!</v>
      </c>
      <c r="D17" s="10" t="e">
        <f t="shared" si="0"/>
        <v>#DIV/0!</v>
      </c>
      <c r="F17" s="82" t="s">
        <v>52</v>
      </c>
      <c r="G17" s="83"/>
      <c r="H17" s="83"/>
      <c r="I17" s="83"/>
      <c r="J17" s="84"/>
    </row>
    <row r="18" spans="1:10" x14ac:dyDescent="0.2">
      <c r="A18" s="2" t="s">
        <v>26</v>
      </c>
      <c r="B18" s="19" t="s">
        <v>6</v>
      </c>
      <c r="C18" s="6"/>
      <c r="D18" s="10">
        <f t="shared" si="0"/>
        <v>0</v>
      </c>
      <c r="F18" s="46" t="s">
        <v>58</v>
      </c>
      <c r="G18" s="47"/>
      <c r="H18" s="47"/>
      <c r="I18" s="47"/>
      <c r="J18" s="48"/>
    </row>
    <row r="19" spans="1:10" x14ac:dyDescent="0.2">
      <c r="A19" s="2" t="s">
        <v>27</v>
      </c>
      <c r="B19" s="19" t="s">
        <v>3</v>
      </c>
      <c r="C19" s="22" t="e">
        <f>C11/C5</f>
        <v>#DIV/0!</v>
      </c>
      <c r="D19" s="21" t="e">
        <f t="shared" si="0"/>
        <v>#DIV/0!</v>
      </c>
      <c r="F19" s="73" t="s">
        <v>59</v>
      </c>
      <c r="G19" s="74"/>
      <c r="H19" s="74"/>
      <c r="I19" s="74"/>
      <c r="J19" s="75"/>
    </row>
    <row r="20" spans="1:10" x14ac:dyDescent="0.2">
      <c r="A20" s="2" t="s">
        <v>28</v>
      </c>
      <c r="B20" s="19" t="s">
        <v>6</v>
      </c>
      <c r="C20" s="6"/>
      <c r="D20" s="10">
        <f t="shared" si="0"/>
        <v>0</v>
      </c>
      <c r="F20" s="46" t="s">
        <v>62</v>
      </c>
      <c r="G20" s="47"/>
      <c r="H20" s="47"/>
      <c r="I20" s="47"/>
      <c r="J20" s="48"/>
    </row>
    <row r="21" spans="1:10" x14ac:dyDescent="0.2">
      <c r="A21" s="2" t="s">
        <v>29</v>
      </c>
      <c r="B21" s="19" t="s">
        <v>12</v>
      </c>
      <c r="C21" s="11"/>
      <c r="D21" s="15">
        <f t="shared" si="0"/>
        <v>0</v>
      </c>
      <c r="F21" s="76" t="s">
        <v>63</v>
      </c>
      <c r="G21" s="77"/>
      <c r="H21" s="77"/>
      <c r="I21" s="77"/>
      <c r="J21" s="78"/>
    </row>
    <row r="22" spans="1:10" x14ac:dyDescent="0.2">
      <c r="A22" s="2" t="s">
        <v>30</v>
      </c>
      <c r="B22" s="19" t="s">
        <v>12</v>
      </c>
      <c r="C22" s="11"/>
      <c r="D22" s="15">
        <f t="shared" si="0"/>
        <v>0</v>
      </c>
      <c r="F22" s="46" t="s">
        <v>64</v>
      </c>
      <c r="G22" s="47"/>
      <c r="H22" s="47"/>
      <c r="I22" s="47"/>
      <c r="J22" s="48"/>
    </row>
    <row r="23" spans="1:10" x14ac:dyDescent="0.2">
      <c r="A23" s="2" t="s">
        <v>31</v>
      </c>
      <c r="B23" s="19" t="s">
        <v>3</v>
      </c>
      <c r="C23" s="24" t="e">
        <f>(1/C21)*C16</f>
        <v>#DIV/0!</v>
      </c>
      <c r="D23" s="25" t="e">
        <f t="shared" si="0"/>
        <v>#DIV/0!</v>
      </c>
      <c r="F23" s="79" t="s">
        <v>65</v>
      </c>
      <c r="G23" s="80"/>
      <c r="H23" s="80"/>
      <c r="I23" s="80"/>
      <c r="J23" s="81"/>
    </row>
    <row r="24" spans="1:10" x14ac:dyDescent="0.2">
      <c r="B24" s="19"/>
    </row>
    <row r="25" spans="1:10" x14ac:dyDescent="0.2">
      <c r="A25" s="44" t="s">
        <v>32</v>
      </c>
      <c r="B25" s="19"/>
    </row>
    <row r="26" spans="1:10" x14ac:dyDescent="0.2">
      <c r="A26" s="35" t="s">
        <v>42</v>
      </c>
      <c r="B26" s="19"/>
      <c r="C26" s="4" t="s">
        <v>4</v>
      </c>
      <c r="D26" s="4" t="s">
        <v>69</v>
      </c>
    </row>
    <row r="27" spans="1:10" x14ac:dyDescent="0.2">
      <c r="A27" s="33" t="s">
        <v>72</v>
      </c>
      <c r="B27" s="19" t="s">
        <v>12</v>
      </c>
      <c r="C27" s="28">
        <v>0.9</v>
      </c>
      <c r="D27" s="28">
        <v>0.75</v>
      </c>
    </row>
    <row r="28" spans="1:10" x14ac:dyDescent="0.2">
      <c r="A28" s="30" t="s">
        <v>36</v>
      </c>
      <c r="B28" s="19"/>
      <c r="C28" s="14">
        <f>C10*C27</f>
        <v>0</v>
      </c>
      <c r="D28" s="14">
        <f>D10*D27</f>
        <v>0</v>
      </c>
    </row>
    <row r="29" spans="1:10" ht="34" x14ac:dyDescent="0.2">
      <c r="A29" s="27" t="s">
        <v>37</v>
      </c>
      <c r="B29" s="19" t="s">
        <v>12</v>
      </c>
      <c r="C29" s="31" t="e">
        <f>(C28-C9)/C9</f>
        <v>#DIV/0!</v>
      </c>
      <c r="D29" s="31" t="e">
        <f>(D28-D9)/D9</f>
        <v>#DIV/0!</v>
      </c>
    </row>
    <row r="30" spans="1:10" x14ac:dyDescent="0.2">
      <c r="A30" s="2" t="s">
        <v>40</v>
      </c>
      <c r="B30" s="19" t="s">
        <v>3</v>
      </c>
      <c r="C30" s="17">
        <f>C11</f>
        <v>0</v>
      </c>
      <c r="D30" s="32">
        <f>C30</f>
        <v>0</v>
      </c>
    </row>
    <row r="31" spans="1:10" x14ac:dyDescent="0.2">
      <c r="A31" s="2" t="s">
        <v>38</v>
      </c>
      <c r="B31" s="19" t="s">
        <v>3</v>
      </c>
      <c r="C31" s="49" t="e">
        <f>C13*C29*C14</f>
        <v>#DIV/0!</v>
      </c>
      <c r="D31" s="49" t="e">
        <f>D13*D29*D14</f>
        <v>#DIV/0!</v>
      </c>
    </row>
    <row r="32" spans="1:10" x14ac:dyDescent="0.2">
      <c r="A32" s="2" t="s">
        <v>39</v>
      </c>
      <c r="B32" s="19" t="s">
        <v>3</v>
      </c>
      <c r="C32" s="23" t="e">
        <f>C31+C11</f>
        <v>#DIV/0!</v>
      </c>
      <c r="D32" s="23" t="e">
        <f>D31+D11</f>
        <v>#DIV/0!</v>
      </c>
    </row>
    <row r="33" spans="1:4" x14ac:dyDescent="0.2">
      <c r="A33" s="2" t="s">
        <v>41</v>
      </c>
      <c r="B33" s="19" t="s">
        <v>3</v>
      </c>
      <c r="C33" s="38">
        <f>C11*C3</f>
        <v>0</v>
      </c>
      <c r="D33" s="39">
        <f>C33</f>
        <v>0</v>
      </c>
    </row>
    <row r="34" spans="1:4" x14ac:dyDescent="0.2">
      <c r="A34" s="2" t="s">
        <v>53</v>
      </c>
      <c r="B34" s="19" t="s">
        <v>3</v>
      </c>
      <c r="C34" s="23" t="e">
        <f>C32*C3</f>
        <v>#DIV/0!</v>
      </c>
      <c r="D34" s="23" t="e">
        <f>D32*D3</f>
        <v>#DIV/0!</v>
      </c>
    </row>
    <row r="35" spans="1:4" ht="34" x14ac:dyDescent="0.2">
      <c r="A35" s="27" t="s">
        <v>54</v>
      </c>
      <c r="B35" s="19" t="s">
        <v>3</v>
      </c>
      <c r="C35" s="49" t="e">
        <f>C34-C33</f>
        <v>#DIV/0!</v>
      </c>
      <c r="D35" s="49" t="e">
        <f>D34-D33</f>
        <v>#DIV/0!</v>
      </c>
    </row>
    <row r="36" spans="1:4" x14ac:dyDescent="0.2">
      <c r="B36" s="19"/>
      <c r="C36" s="37"/>
      <c r="D36" s="37"/>
    </row>
    <row r="37" spans="1:4" x14ac:dyDescent="0.2">
      <c r="A37" s="35" t="s">
        <v>43</v>
      </c>
      <c r="B37" s="19"/>
      <c r="C37" s="4" t="s">
        <v>4</v>
      </c>
      <c r="D37" s="4" t="s">
        <v>69</v>
      </c>
    </row>
    <row r="38" spans="1:4" x14ac:dyDescent="0.2">
      <c r="A38" s="40" t="s">
        <v>73</v>
      </c>
      <c r="B38" s="19" t="s">
        <v>12</v>
      </c>
      <c r="C38" s="29">
        <v>0.5</v>
      </c>
      <c r="D38" s="29">
        <v>0.35</v>
      </c>
    </row>
    <row r="39" spans="1:4" x14ac:dyDescent="0.2">
      <c r="A39" s="40" t="s">
        <v>26</v>
      </c>
      <c r="B39" s="19" t="s">
        <v>6</v>
      </c>
      <c r="C39" s="42">
        <f>C18</f>
        <v>0</v>
      </c>
      <c r="D39" s="41">
        <f>C39</f>
        <v>0</v>
      </c>
    </row>
    <row r="40" spans="1:4" x14ac:dyDescent="0.2">
      <c r="A40" s="40" t="s">
        <v>57</v>
      </c>
      <c r="B40" s="19" t="s">
        <v>6</v>
      </c>
      <c r="C40" s="12">
        <f>C38*C18</f>
        <v>0</v>
      </c>
      <c r="D40" s="12">
        <f>D38*D18</f>
        <v>0</v>
      </c>
    </row>
    <row r="41" spans="1:4" x14ac:dyDescent="0.2">
      <c r="A41" s="2" t="s">
        <v>44</v>
      </c>
      <c r="B41" s="19" t="s">
        <v>6</v>
      </c>
      <c r="C41" s="13">
        <f>C39-C40</f>
        <v>0</v>
      </c>
      <c r="D41" s="13">
        <f>D39-D40</f>
        <v>0</v>
      </c>
    </row>
    <row r="42" spans="1:4" x14ac:dyDescent="0.2">
      <c r="A42" s="2" t="s">
        <v>56</v>
      </c>
      <c r="B42" s="19" t="s">
        <v>3</v>
      </c>
      <c r="C42" s="49" t="e">
        <f>(C40/C39)*C17*C16</f>
        <v>#DIV/0!</v>
      </c>
      <c r="D42" s="49" t="e">
        <f>(D40/D39)*D17*D16</f>
        <v>#DIV/0!</v>
      </c>
    </row>
    <row r="43" spans="1:4" ht="34" x14ac:dyDescent="0.2">
      <c r="A43" s="27" t="s">
        <v>55</v>
      </c>
      <c r="B43" s="19" t="s">
        <v>3</v>
      </c>
      <c r="C43" s="50" t="e">
        <f>C42*C3</f>
        <v>#DIV/0!</v>
      </c>
      <c r="D43" s="50" t="e">
        <f>D42*D3</f>
        <v>#DIV/0!</v>
      </c>
    </row>
    <row r="44" spans="1:4" x14ac:dyDescent="0.2">
      <c r="B44" s="19"/>
      <c r="C44" s="37"/>
      <c r="D44" s="37"/>
    </row>
    <row r="45" spans="1:4" x14ac:dyDescent="0.2">
      <c r="A45" s="36" t="s">
        <v>60</v>
      </c>
      <c r="B45" s="19"/>
      <c r="C45" s="52" t="e">
        <f>C31+C42</f>
        <v>#DIV/0!</v>
      </c>
      <c r="D45" s="52" t="e">
        <f>D31+D42</f>
        <v>#DIV/0!</v>
      </c>
    </row>
    <row r="46" spans="1:4" x14ac:dyDescent="0.2">
      <c r="A46" s="36" t="s">
        <v>61</v>
      </c>
      <c r="B46" s="19"/>
      <c r="C46" s="52" t="e">
        <f>C35+C43</f>
        <v>#DIV/0!</v>
      </c>
      <c r="D46" s="52" t="e">
        <f>D35+D43</f>
        <v>#DIV/0!</v>
      </c>
    </row>
    <row r="47" spans="1:4" x14ac:dyDescent="0.2">
      <c r="A47" s="34" t="s">
        <v>66</v>
      </c>
      <c r="B47" s="19"/>
      <c r="C47" s="7">
        <f>C3*C4</f>
        <v>0</v>
      </c>
      <c r="D47" s="7">
        <f>D3*D4</f>
        <v>0</v>
      </c>
    </row>
    <row r="48" spans="1:4" x14ac:dyDescent="0.2">
      <c r="A48" s="34" t="s">
        <v>67</v>
      </c>
      <c r="B48" s="19"/>
      <c r="C48" s="7" t="e">
        <f>C46-C47</f>
        <v>#DIV/0!</v>
      </c>
      <c r="D48" s="7" t="e">
        <f>D46-D47</f>
        <v>#DIV/0!</v>
      </c>
    </row>
    <row r="49" spans="1:4" x14ac:dyDescent="0.2">
      <c r="A49" s="54" t="s">
        <v>68</v>
      </c>
      <c r="B49" s="55"/>
      <c r="C49" s="56" t="e">
        <f>C46/C47</f>
        <v>#DIV/0!</v>
      </c>
      <c r="D49" s="56" t="e">
        <f>D46/D47</f>
        <v>#DIV/0!</v>
      </c>
    </row>
    <row r="50" spans="1:4" x14ac:dyDescent="0.2">
      <c r="B50" s="19"/>
      <c r="C50" s="53"/>
    </row>
    <row r="51" spans="1:4" x14ac:dyDescent="0.2">
      <c r="B51" s="19"/>
    </row>
    <row r="52" spans="1:4" x14ac:dyDescent="0.2">
      <c r="B52" s="19"/>
    </row>
    <row r="53" spans="1:4" x14ac:dyDescent="0.2">
      <c r="B53" s="19"/>
    </row>
  </sheetData>
  <mergeCells count="14">
    <mergeCell ref="F19:J19"/>
    <mergeCell ref="F21:J21"/>
    <mergeCell ref="F23:J23"/>
    <mergeCell ref="F17:J17"/>
    <mergeCell ref="F3:J3"/>
    <mergeCell ref="F4:J4"/>
    <mergeCell ref="F5:J5"/>
    <mergeCell ref="F15:J15"/>
    <mergeCell ref="F1:J1"/>
    <mergeCell ref="F9:J9"/>
    <mergeCell ref="F7:J7"/>
    <mergeCell ref="F11:J11"/>
    <mergeCell ref="F13:J13"/>
    <mergeCell ref="F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Boerner</dc:creator>
  <cp:lastModifiedBy>Kyle Boerner</cp:lastModifiedBy>
  <dcterms:created xsi:type="dcterms:W3CDTF">2021-04-08T12:53:16Z</dcterms:created>
  <dcterms:modified xsi:type="dcterms:W3CDTF">2021-04-27T14:00:55Z</dcterms:modified>
</cp:coreProperties>
</file>